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CMS - Lucro Presumi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JB</author>
  </authors>
  <commentList>
    <comment ref="E11" authorId="0">
      <text>
        <r>
          <rPr>
            <sz val="8"/>
            <rFont val="Tahoma"/>
            <family val="2"/>
          </rPr>
          <t>SEC = Serviço de Coleta
CAT=Custo Adicional de Transporte</t>
        </r>
      </text>
    </comment>
    <comment ref="J11" authorId="0">
      <text>
        <r>
          <rPr>
            <sz val="8"/>
            <rFont val="Tahoma"/>
            <family val="2"/>
          </rPr>
          <t>O valor da Base de Cálculo  do ICMS, corresponderá ao total da prestação, que deverá ser mencionado somente quando a operação for tributada pelo ICMS.</t>
        </r>
      </text>
    </comment>
    <comment ref="K11" authorId="0">
      <text>
        <r>
          <rPr>
            <sz val="8"/>
            <rFont val="Tahoma"/>
            <family val="0"/>
          </rPr>
          <t xml:space="preserve">
ALÍQUOTA DO IMPOSTO
As alíquotas do ICMS  correspondente aos serviços de transportes rodoviário de cargas são :
</t>
        </r>
        <r>
          <rPr>
            <b/>
            <sz val="8"/>
            <rFont val="Tahoma"/>
            <family val="2"/>
          </rPr>
          <t>a) Operação  Estadual</t>
        </r>
        <r>
          <rPr>
            <sz val="8"/>
            <rFont val="Tahoma"/>
            <family val="0"/>
          </rPr>
          <t xml:space="preserve">
&gt; Para não contribuinte ... Código - 5.357   -  12% ( Doze por  cento )
&gt; Para contribuinte   ...  Código - 5.352   -  Substituição Tributária – Art. . 317 – RICMS/2000
</t>
        </r>
        <r>
          <rPr>
            <b/>
            <sz val="8"/>
            <rFont val="Tahoma"/>
            <family val="2"/>
          </rPr>
          <t>b) Operação Interestadual</t>
        </r>
        <r>
          <rPr>
            <sz val="8"/>
            <rFont val="Tahoma"/>
            <family val="0"/>
          </rPr>
          <t xml:space="preserve">
- </t>
        </r>
        <r>
          <rPr>
            <i/>
            <sz val="8"/>
            <rFont val="Tahoma"/>
            <family val="2"/>
          </rPr>
          <t>Cláusula  FOB ( Free  on  board ) ou  frete a  pagar</t>
        </r>
        <r>
          <rPr>
            <sz val="8"/>
            <rFont val="Tahoma"/>
            <family val="0"/>
          </rPr>
          <t xml:space="preserve">
&gt; Contribuintes localizados nas Regiões Sul e Sudeste                              =  12%
&gt; Contribuintes nas Regiões Norte/Nordeste/C. Oeste e Espírito Santo   =  7%
- </t>
        </r>
        <r>
          <rPr>
            <i/>
            <sz val="8"/>
            <rFont val="Tahoma"/>
            <family val="2"/>
          </rPr>
          <t>Cláusula CIF  (  Cost.  insurance and freight ) ou  frete  pago</t>
        </r>
        <r>
          <rPr>
            <sz val="8"/>
            <rFont val="Tahoma"/>
            <family val="0"/>
          </rPr>
          <t xml:space="preserve">
Independente da região onde estiver localizado deverá ser aplicada a :
“Substituição Tributária”</t>
        </r>
      </text>
    </comment>
  </commentList>
</comments>
</file>

<file path=xl/sharedStrings.xml><?xml version="1.0" encoding="utf-8"?>
<sst xmlns="http://schemas.openxmlformats.org/spreadsheetml/2006/main" count="29" uniqueCount="28">
  <si>
    <t>FRETE PESO/VOL</t>
  </si>
  <si>
    <t>FRETE VALOR</t>
  </si>
  <si>
    <t>SEC/CAT</t>
  </si>
  <si>
    <t>DESPACHO</t>
  </si>
  <si>
    <t>PEDÁGIO</t>
  </si>
  <si>
    <t>OUTROS</t>
  </si>
  <si>
    <t>TOTAL PRESTAÇÃO</t>
  </si>
  <si>
    <t>BASE CÁLCULO</t>
  </si>
  <si>
    <t>ALÍQUOTA</t>
  </si>
  <si>
    <t>ICMS</t>
  </si>
  <si>
    <t>ENTREGA</t>
  </si>
  <si>
    <t>Valor no CTRC</t>
  </si>
  <si>
    <t>NOTAS:</t>
  </si>
  <si>
    <t>1. Sobre o valor do pedágio não há incidência do Imposto (ICMS)</t>
  </si>
  <si>
    <t>3. O valor do Frete Valor ou Ad Valorem não se confunde com taxa de seguro. É preciso considerar os custos administrativos.</t>
  </si>
  <si>
    <t>2. O cálculo do frete valor é um percentual sobre o valor da carga, constante da Nota Fiscal</t>
  </si>
  <si>
    <t>4. A contratação do seguro da carga pelo embarcador não impede a cobrança do Ad Valorem, ainda que em percentual inferior</t>
  </si>
  <si>
    <t>Valor negocial</t>
  </si>
  <si>
    <t>Pedágio:</t>
  </si>
  <si>
    <t>Valor do frete</t>
  </si>
  <si>
    <t>Base cálculo ICMS</t>
  </si>
  <si>
    <t>Alíquota: 12%</t>
  </si>
  <si>
    <t>Total do frete</t>
  </si>
  <si>
    <t>5. No cálculo do ICMS é obrigatória a inclusão do PIS/COFINS, tanto para Lucro Presumido quanto para Lucro Real - Multiplicar por 1,15238</t>
  </si>
  <si>
    <t>6. A maioria das empresas</t>
  </si>
  <si>
    <t>6. Sobre PEDÁGIO e VALE-PEDÁGIO, conforme Lei nº 10.209/2001, não há incidência de ICMS</t>
  </si>
  <si>
    <t>CÁLCULO DO ICMS COM INCLUSÃO DE IMPOSTOS - TRANSPORTADORAS LUCRO PRESUMIDO</t>
  </si>
  <si>
    <r>
      <t xml:space="preserve">Para efeito didático, considere que você combinou com um determinado cliente o valor de R$ 8.000,00 para realizar um determinado frete. Considere ainda que nesse valor R$ 7.800,00 são à título de Frete Peso e R$ 200,00 a título de Ad Valorem (Frete Valor), conforme destacados na linha amarela da planilha, abaixo. Como o imposto integra sua própria base de cálculo, no preenchimento do CTRC cada componente da tarifa de frete tem que ser destacado já com o imposto. Assim para calcular o ICMS, basta multiplicar o valor de cada componente da prestação do serviço, exceto </t>
    </r>
    <r>
      <rPr>
        <b/>
        <sz val="10"/>
        <rFont val="Arial"/>
        <family val="2"/>
      </rPr>
      <t>pedágio</t>
    </r>
    <r>
      <rPr>
        <sz val="10"/>
        <rFont val="Arial"/>
        <family val="0"/>
      </rPr>
      <t>, por 1,14621, e sobre a soma resultante dessa operação, ainda sem o pedágio, aplicar a alíquota do imposto, no caso do exemplo em questão, no percentual de 12%, considerando que sobre o ICMS incidem IR, CSLL, PIS e CONFINS. Acompanhe o resultado na planilha abaixo: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</si>
</sst>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0.0000"/>
  </numFmts>
  <fonts count="31">
    <font>
      <sz val="10"/>
      <name val="Arial"/>
      <family val="0"/>
    </font>
    <font>
      <sz val="6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44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4" borderId="13" xfId="44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>
      <alignment horizontal="center"/>
    </xf>
    <xf numFmtId="0" fontId="2" fillId="0" borderId="13" xfId="44" applyFont="1" applyBorder="1" applyAlignment="1" applyProtection="1">
      <alignment horizontal="center"/>
      <protection/>
    </xf>
    <xf numFmtId="2" fontId="9" fillId="24" borderId="13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 wrapText="1"/>
    </xf>
    <xf numFmtId="0" fontId="0" fillId="24" borderId="13" xfId="0" applyFill="1" applyBorder="1" applyAlignment="1">
      <alignment/>
    </xf>
    <xf numFmtId="2" fontId="9" fillId="24" borderId="13" xfId="0" applyNumberFormat="1" applyFont="1" applyFill="1" applyBorder="1" applyAlignment="1">
      <alignment horizontal="center" wrapText="1"/>
    </xf>
    <xf numFmtId="2" fontId="9" fillId="24" borderId="12" xfId="0" applyNumberFormat="1" applyFont="1" applyFill="1" applyBorder="1" applyAlignment="1">
      <alignment horizontal="center"/>
    </xf>
    <xf numFmtId="164" fontId="9" fillId="24" borderId="11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0" fillId="22" borderId="13" xfId="0" applyFill="1" applyBorder="1" applyAlignment="1">
      <alignment/>
    </xf>
    <xf numFmtId="2" fontId="9" fillId="22" borderId="13" xfId="0" applyNumberFormat="1" applyFont="1" applyFill="1" applyBorder="1" applyAlignment="1">
      <alignment horizontal="center" wrapText="1"/>
    </xf>
    <xf numFmtId="2" fontId="9" fillId="22" borderId="13" xfId="0" applyNumberFormat="1" applyFont="1" applyFill="1" applyBorder="1" applyAlignment="1">
      <alignment horizontal="center"/>
    </xf>
    <xf numFmtId="2" fontId="10" fillId="22" borderId="13" xfId="44" applyNumberFormat="1" applyFont="1" applyFill="1" applyBorder="1" applyAlignment="1" applyProtection="1">
      <alignment horizontal="center"/>
      <protection/>
    </xf>
    <xf numFmtId="2" fontId="9" fillId="22" borderId="12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 wrapText="1"/>
    </xf>
    <xf numFmtId="2" fontId="10" fillId="22" borderId="11" xfId="44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1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2" fontId="12" fillId="24" borderId="0" xfId="0" applyNumberFormat="1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litas.com.br/ICMSDeciNormativaCAT0002d99.html" TargetMode="External" /><Relationship Id="rId2" Type="http://schemas.openxmlformats.org/officeDocument/2006/relationships/hyperlink" Target="http://www.guiadotrc.com.br/custeio/sobrefretevaloregris.asp" TargetMode="External" /><Relationship Id="rId3" Type="http://schemas.openxmlformats.org/officeDocument/2006/relationships/hyperlink" Target="http://www.guiadotrc.com.br/fisco/icmstabpratica.asp?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00390625" style="27" customWidth="1"/>
    <col min="2" max="2" width="15.00390625" style="0" customWidth="1"/>
    <col min="3" max="3" width="12.140625" style="0" customWidth="1"/>
    <col min="4" max="4" width="10.7109375" style="0" customWidth="1"/>
    <col min="5" max="5" width="6.140625" style="0" bestFit="1" customWidth="1"/>
    <col min="6" max="6" width="7.28125" style="0" bestFit="1" customWidth="1"/>
    <col min="8" max="8" width="8.140625" style="0" customWidth="1"/>
    <col min="9" max="9" width="12.00390625" style="0" bestFit="1" customWidth="1"/>
    <col min="10" max="10" width="9.8515625" style="0" bestFit="1" customWidth="1"/>
    <col min="11" max="11" width="13.57421875" style="0" customWidth="1"/>
    <col min="12" max="13" width="9.57421875" style="0" customWidth="1"/>
    <col min="14" max="14" width="12.00390625" style="27" bestFit="1" customWidth="1"/>
    <col min="15" max="19" width="9.140625" style="27" customWidth="1"/>
  </cols>
  <sheetData>
    <row r="1" spans="2:13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12.75">
      <c r="B2" s="32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2.75">
      <c r="B4" s="36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2.7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2.7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ht="12.7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3" ht="13.5" thickBo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</row>
    <row r="11" spans="3:13" ht="13.5" customHeight="1" thickBot="1">
      <c r="C11" s="6" t="s">
        <v>0</v>
      </c>
      <c r="D11" s="7" t="s">
        <v>1</v>
      </c>
      <c r="E11" s="6" t="s">
        <v>2</v>
      </c>
      <c r="F11" s="8" t="s">
        <v>3</v>
      </c>
      <c r="G11" s="9" t="s">
        <v>4</v>
      </c>
      <c r="H11" s="5" t="s">
        <v>5</v>
      </c>
      <c r="I11" s="2" t="s">
        <v>6</v>
      </c>
      <c r="J11" s="1" t="s">
        <v>7</v>
      </c>
      <c r="K11" s="3" t="s">
        <v>8</v>
      </c>
      <c r="L11" s="2" t="s">
        <v>9</v>
      </c>
      <c r="M11" s="4" t="s">
        <v>10</v>
      </c>
    </row>
    <row r="12" spans="2:13" ht="13.5" thickBot="1">
      <c r="B12" s="19" t="s">
        <v>17</v>
      </c>
      <c r="C12" s="20">
        <v>7800</v>
      </c>
      <c r="D12" s="21">
        <v>200</v>
      </c>
      <c r="E12" s="21"/>
      <c r="F12" s="21"/>
      <c r="G12" s="22">
        <v>54</v>
      </c>
      <c r="H12" s="23"/>
      <c r="I12" s="24"/>
      <c r="J12" s="25"/>
      <c r="K12" s="26"/>
      <c r="L12" s="24"/>
      <c r="M12" s="24"/>
    </row>
    <row r="13" spans="2:14" ht="13.5" thickBot="1">
      <c r="B13" s="12" t="s">
        <v>11</v>
      </c>
      <c r="C13" s="13">
        <f>C12*1.14621</f>
        <v>8940.438</v>
      </c>
      <c r="D13" s="10">
        <f>D12*1.14621</f>
        <v>229.242</v>
      </c>
      <c r="E13" s="10">
        <f>E12*1.14621</f>
        <v>0</v>
      </c>
      <c r="F13" s="10">
        <f>F12*1.14621</f>
        <v>0</v>
      </c>
      <c r="G13" s="10">
        <v>54</v>
      </c>
      <c r="H13" s="14">
        <f>H12*1.14621</f>
        <v>0</v>
      </c>
      <c r="I13" s="15">
        <f>(C13+D13+E13+F13+G13+H13)</f>
        <v>9223.68</v>
      </c>
      <c r="J13" s="11">
        <f>C13+D13+E13+F13+H13</f>
        <v>9169.68</v>
      </c>
      <c r="K13" s="16">
        <v>12</v>
      </c>
      <c r="L13" s="17">
        <f>0.12*J13</f>
        <v>1100.3616</v>
      </c>
      <c r="M13" s="18"/>
      <c r="N13" s="30"/>
    </row>
    <row r="14" spans="2:13" ht="12.75">
      <c r="B14" s="27"/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12.75">
      <c r="B15" s="27"/>
      <c r="C15" s="27"/>
      <c r="D15" s="27"/>
      <c r="E15" s="27"/>
      <c r="F15" s="27"/>
      <c r="G15" s="27"/>
      <c r="H15" s="27"/>
      <c r="I15" s="27"/>
      <c r="J15" s="27"/>
      <c r="K15" s="27" t="s">
        <v>18</v>
      </c>
      <c r="L15" s="27"/>
      <c r="M15" s="31">
        <v>54</v>
      </c>
    </row>
    <row r="16" spans="2:13" ht="12.75">
      <c r="B16" s="27"/>
      <c r="C16" s="27"/>
      <c r="D16" s="27"/>
      <c r="E16" s="27"/>
      <c r="F16" s="27"/>
      <c r="G16" s="27"/>
      <c r="H16" s="27"/>
      <c r="I16" s="27"/>
      <c r="J16" s="27"/>
      <c r="K16" s="27" t="s">
        <v>19</v>
      </c>
      <c r="L16" s="27"/>
      <c r="M16" s="31">
        <f>I13</f>
        <v>9223.68</v>
      </c>
    </row>
    <row r="17" spans="2:13" ht="12.75">
      <c r="B17" s="27"/>
      <c r="C17" s="27"/>
      <c r="D17" s="27"/>
      <c r="E17" s="27"/>
      <c r="F17" s="27"/>
      <c r="G17" s="27"/>
      <c r="H17" s="27"/>
      <c r="I17" s="27"/>
      <c r="J17" s="27"/>
      <c r="K17" s="27" t="s">
        <v>20</v>
      </c>
      <c r="L17" s="27"/>
      <c r="M17" s="31">
        <f>J13</f>
        <v>9169.68</v>
      </c>
    </row>
    <row r="18" spans="2:13" ht="12.75">
      <c r="B18" s="27"/>
      <c r="C18" s="27"/>
      <c r="D18" s="27"/>
      <c r="E18" s="27"/>
      <c r="F18" s="27"/>
      <c r="G18" s="27"/>
      <c r="H18" s="27"/>
      <c r="I18" s="27"/>
      <c r="J18" s="27"/>
      <c r="K18" s="32" t="s">
        <v>21</v>
      </c>
      <c r="L18" s="34" t="s">
        <v>9</v>
      </c>
      <c r="M18" s="35">
        <f>0.12*J13</f>
        <v>1100.3616</v>
      </c>
    </row>
    <row r="19" spans="2:13" ht="12.75">
      <c r="B19" s="32" t="s">
        <v>12</v>
      </c>
      <c r="C19" s="27"/>
      <c r="D19" s="27"/>
      <c r="E19" s="27"/>
      <c r="F19" s="27"/>
      <c r="G19" s="27"/>
      <c r="H19" s="27"/>
      <c r="I19" s="27"/>
      <c r="J19" s="27"/>
      <c r="K19" s="27" t="s">
        <v>22</v>
      </c>
      <c r="L19" s="27"/>
      <c r="M19" s="31">
        <f>M15+M17</f>
        <v>9223.68</v>
      </c>
    </row>
    <row r="20" spans="2:13" ht="12.75">
      <c r="B20" s="27" t="s">
        <v>13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2.75">
      <c r="B21" s="27" t="s">
        <v>15</v>
      </c>
      <c r="C21" s="27"/>
      <c r="D21" s="27"/>
      <c r="E21" s="29"/>
      <c r="F21" s="29"/>
      <c r="G21" s="27"/>
      <c r="H21" s="27"/>
      <c r="I21" s="27"/>
      <c r="J21" s="27"/>
      <c r="K21" s="27"/>
      <c r="L21" s="27"/>
      <c r="M21" s="27"/>
    </row>
    <row r="22" spans="2:13" ht="12.75">
      <c r="B22" s="27" t="s">
        <v>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2.75">
      <c r="B23" s="27" t="s">
        <v>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2.75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</row>
    <row r="25" spans="2:13" ht="12.75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7"/>
    </row>
    <row r="26" spans="2:13" ht="12.75">
      <c r="B26" s="33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7"/>
      <c r="M26" s="27"/>
    </row>
    <row r="27" spans="2:13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3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3" ht="12.7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2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mergeCells count="1">
    <mergeCell ref="B4:M9"/>
  </mergeCells>
  <hyperlinks>
    <hyperlink ref="G11" r:id="rId1" display="PEDÁGIO"/>
    <hyperlink ref="D11" r:id="rId2" display="FRETE VALOR"/>
    <hyperlink ref="K11" r:id="rId3" display="ALÍQUOTA"/>
  </hyperlinks>
  <printOptions/>
  <pageMargins left="0.75" right="0.75" top="1" bottom="1" header="0.492125985" footer="0.492125985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2009-06-11T21:36:06Z</dcterms:created>
  <dcterms:modified xsi:type="dcterms:W3CDTF">2009-07-10T14:17:49Z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