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20" windowHeight="11640" tabRatio="500" activeTab="0"/>
  </bookViews>
  <sheets>
    <sheet name="Sheet1" sheetId="1" r:id="rId1"/>
  </sheets>
  <definedNames>
    <definedName name="_xlnm.Print_Area" localSheetId="0">'Sheet1'!$C$10:$W$26</definedName>
  </definedNames>
  <calcPr fullCalcOnLoad="1"/>
</workbook>
</file>

<file path=xl/sharedStrings.xml><?xml version="1.0" encoding="utf-8"?>
<sst xmlns="http://schemas.openxmlformats.org/spreadsheetml/2006/main" count="50" uniqueCount="38">
  <si>
    <t>TRANSPORTE RODOVIARIO DE CARGA</t>
  </si>
  <si>
    <t>Média mensal</t>
  </si>
  <si>
    <t>Anual</t>
  </si>
  <si>
    <t xml:space="preserve">Faturamento </t>
  </si>
  <si>
    <t>Estimado</t>
  </si>
  <si>
    <t>Pró-labore</t>
  </si>
  <si>
    <t>Imposto</t>
  </si>
  <si>
    <t>INSS</t>
  </si>
  <si>
    <t>Diferença</t>
  </si>
  <si>
    <t>Vantagem</t>
  </si>
  <si>
    <t>Valor do</t>
  </si>
  <si>
    <t>SIMPLES</t>
  </si>
  <si>
    <t>NACIONAL</t>
  </si>
  <si>
    <t xml:space="preserve">Desoneração </t>
  </si>
  <si>
    <t>Folha</t>
  </si>
  <si>
    <t xml:space="preserve">Lucro </t>
  </si>
  <si>
    <t>Presumido</t>
  </si>
  <si>
    <t>SAT</t>
  </si>
  <si>
    <t>SEST</t>
  </si>
  <si>
    <t>SENAT</t>
  </si>
  <si>
    <t xml:space="preserve">Valor </t>
  </si>
  <si>
    <t xml:space="preserve"> do Imposto</t>
  </si>
  <si>
    <t>Folha de</t>
  </si>
  <si>
    <t>Pagamento</t>
  </si>
  <si>
    <t>Total</t>
  </si>
  <si>
    <t>Impostos</t>
  </si>
  <si>
    <t>Lucro</t>
  </si>
  <si>
    <t>LP</t>
  </si>
  <si>
    <t>LP = Lucro Presumido</t>
  </si>
  <si>
    <t>OUTROS</t>
  </si>
  <si>
    <t>Percentual</t>
  </si>
  <si>
    <t xml:space="preserve">LUCRO </t>
  </si>
  <si>
    <t>PRESUMIDO</t>
  </si>
  <si>
    <t>Com ICMS</t>
  </si>
  <si>
    <t>Sem ICMS</t>
  </si>
  <si>
    <t xml:space="preserve">Não está sendo considerada a recuperação de ICMS que sendo outorgado a empresa tem 2,40%  do faturamento </t>
  </si>
  <si>
    <t>de recuperação de impostos de forma a tornar ainda mais viável a migração para o Lucro Presumido</t>
  </si>
  <si>
    <t>Paulicon Consultoria Contábil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</si>
</sst>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#,##0.00;[Red]#,##0.0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28"/>
      <color indexed="49"/>
      <name val="Cambria"/>
      <family val="1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rgb="FF4F81BD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36" fillId="0" borderId="13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6" fillId="0" borderId="12" xfId="0" applyFont="1" applyBorder="1" applyAlignment="1">
      <alignment horizontal="center"/>
    </xf>
    <xf numFmtId="178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3</xdr:col>
      <xdr:colOff>28575</xdr:colOff>
      <xdr:row>7</xdr:row>
      <xdr:rowOff>409575</xdr:rowOff>
    </xdr:to>
    <xdr:pic>
      <xdr:nvPicPr>
        <xdr:cNvPr id="1" name="Picture 1" descr="PAUL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60"/>
  <sheetViews>
    <sheetView tabSelected="1" zoomScalePageLayoutView="0" workbookViewId="0" topLeftCell="C5">
      <selection activeCell="L32" sqref="L32"/>
    </sheetView>
  </sheetViews>
  <sheetFormatPr defaultColWidth="11.00390625" defaultRowHeight="15.75"/>
  <cols>
    <col min="1" max="1" width="0.6171875" style="0" customWidth="1"/>
    <col min="2" max="2" width="1.4921875" style="0" hidden="1" customWidth="1"/>
    <col min="3" max="3" width="12.875" style="0" bestFit="1" customWidth="1"/>
    <col min="4" max="4" width="0.6171875" style="0" customWidth="1"/>
    <col min="5" max="5" width="13.375" style="0" customWidth="1"/>
    <col min="6" max="6" width="0.5" style="0" customWidth="1"/>
    <col min="7" max="7" width="11.50390625" style="0" customWidth="1"/>
    <col min="8" max="8" width="0.5" style="0" customWidth="1"/>
    <col min="9" max="9" width="10.125" style="0" customWidth="1"/>
    <col min="10" max="10" width="0.6171875" style="0" customWidth="1"/>
    <col min="11" max="11" width="9.125" style="0" customWidth="1"/>
    <col min="12" max="12" width="11.00390625" style="0" customWidth="1"/>
    <col min="13" max="13" width="0.875" style="0" customWidth="1"/>
    <col min="14" max="14" width="11.125" style="0" customWidth="1"/>
    <col min="15" max="15" width="0.12890625" style="0" customWidth="1"/>
    <col min="16" max="16" width="9.625" style="0" customWidth="1"/>
    <col min="17" max="17" width="8.50390625" style="0" customWidth="1"/>
    <col min="18" max="18" width="10.375" style="0" customWidth="1"/>
    <col min="19" max="19" width="10.875" style="0" customWidth="1"/>
    <col min="20" max="20" width="10.625" style="0" customWidth="1"/>
    <col min="21" max="21" width="11.00390625" style="0" customWidth="1"/>
    <col min="22" max="22" width="10.125" style="0" customWidth="1"/>
    <col min="23" max="23" width="9.375" style="0" customWidth="1"/>
  </cols>
  <sheetData>
    <row r="8" ht="34.5">
      <c r="E8" s="18" t="s">
        <v>37</v>
      </c>
    </row>
    <row r="10" ht="15.75">
      <c r="Q10" s="4" t="s">
        <v>7</v>
      </c>
    </row>
    <row r="11" spans="1:21" ht="15.75">
      <c r="A11" s="2"/>
      <c r="C11" s="2" t="s">
        <v>0</v>
      </c>
      <c r="N11" s="4" t="s">
        <v>15</v>
      </c>
      <c r="Q11" s="4" t="s">
        <v>29</v>
      </c>
      <c r="S11" s="4" t="s">
        <v>24</v>
      </c>
      <c r="T11" s="4" t="s">
        <v>34</v>
      </c>
      <c r="U11" s="4" t="s">
        <v>33</v>
      </c>
    </row>
    <row r="12" spans="7:21" ht="15.75">
      <c r="G12" s="4" t="s">
        <v>4</v>
      </c>
      <c r="N12" s="4" t="s">
        <v>16</v>
      </c>
      <c r="Q12" s="4" t="s">
        <v>17</v>
      </c>
      <c r="S12" s="4" t="s">
        <v>25</v>
      </c>
      <c r="T12" s="4" t="s">
        <v>30</v>
      </c>
      <c r="U12" s="4" t="s">
        <v>30</v>
      </c>
    </row>
    <row r="13" spans="1:22" ht="15.75">
      <c r="A13" s="2"/>
      <c r="C13" s="4" t="s">
        <v>3</v>
      </c>
      <c r="E13" s="4" t="s">
        <v>3</v>
      </c>
      <c r="G13" s="4" t="s">
        <v>22</v>
      </c>
      <c r="H13" s="1"/>
      <c r="I13" s="1"/>
      <c r="J13" s="1"/>
      <c r="K13" s="4" t="s">
        <v>11</v>
      </c>
      <c r="L13" s="4" t="s">
        <v>10</v>
      </c>
      <c r="M13" s="1"/>
      <c r="N13" s="4" t="s">
        <v>13</v>
      </c>
      <c r="O13" s="1"/>
      <c r="P13" s="1"/>
      <c r="Q13" s="4" t="s">
        <v>18</v>
      </c>
      <c r="R13" s="12" t="s">
        <v>20</v>
      </c>
      <c r="S13" s="4" t="s">
        <v>26</v>
      </c>
      <c r="T13" s="4" t="s">
        <v>31</v>
      </c>
      <c r="U13" s="4" t="s">
        <v>31</v>
      </c>
      <c r="V13" s="1"/>
    </row>
    <row r="14" spans="3:23" ht="15.75">
      <c r="C14" s="4" t="s">
        <v>2</v>
      </c>
      <c r="D14" s="5"/>
      <c r="E14" s="6" t="s">
        <v>1</v>
      </c>
      <c r="F14" s="11"/>
      <c r="G14" s="4" t="s">
        <v>23</v>
      </c>
      <c r="H14" s="8"/>
      <c r="I14" s="4" t="s">
        <v>5</v>
      </c>
      <c r="J14" s="7"/>
      <c r="K14" s="4" t="s">
        <v>12</v>
      </c>
      <c r="L14" s="4" t="s">
        <v>6</v>
      </c>
      <c r="M14" s="10"/>
      <c r="N14" s="4" t="s">
        <v>14</v>
      </c>
      <c r="O14" s="8"/>
      <c r="P14" s="9" t="s">
        <v>6</v>
      </c>
      <c r="Q14" s="4" t="s">
        <v>19</v>
      </c>
      <c r="R14" s="12" t="s">
        <v>21</v>
      </c>
      <c r="S14" s="4" t="s">
        <v>16</v>
      </c>
      <c r="T14" s="15" t="s">
        <v>32</v>
      </c>
      <c r="U14" s="15" t="s">
        <v>32</v>
      </c>
      <c r="V14" s="4" t="s">
        <v>8</v>
      </c>
      <c r="W14" s="4" t="s">
        <v>9</v>
      </c>
    </row>
    <row r="15" spans="1:23" ht="15.75">
      <c r="A15" s="2"/>
      <c r="C15" s="13">
        <v>600000</v>
      </c>
      <c r="D15" s="5"/>
      <c r="E15" s="13">
        <v>50000</v>
      </c>
      <c r="F15" s="5"/>
      <c r="G15" s="13">
        <v>5000</v>
      </c>
      <c r="H15" s="5"/>
      <c r="I15" s="13">
        <v>5000</v>
      </c>
      <c r="J15" s="5"/>
      <c r="K15" s="14">
        <v>0.1003</v>
      </c>
      <c r="L15" s="13">
        <f>+E15*K15</f>
        <v>5015</v>
      </c>
      <c r="M15" s="5"/>
      <c r="N15" s="14">
        <v>0.0693</v>
      </c>
      <c r="O15" s="5"/>
      <c r="P15" s="13">
        <f>+E15*N15</f>
        <v>3465</v>
      </c>
      <c r="Q15" s="14">
        <v>0.088</v>
      </c>
      <c r="R15" s="13">
        <f>+G15*Q15</f>
        <v>440</v>
      </c>
      <c r="S15" s="13">
        <f>+P15+R15</f>
        <v>3905</v>
      </c>
      <c r="T15" s="5">
        <f>S15/E15*100</f>
        <v>7.8100000000000005</v>
      </c>
      <c r="U15" s="16">
        <f>(12*7.81%)+T15</f>
        <v>8.747200000000001</v>
      </c>
      <c r="V15" s="13">
        <f>+(E15*U15%)-L15</f>
        <v>-641.3999999999996</v>
      </c>
      <c r="W15" s="6" t="s">
        <v>27</v>
      </c>
    </row>
    <row r="16" spans="3:23" ht="15.75">
      <c r="C16" s="13">
        <v>840000</v>
      </c>
      <c r="D16" s="5"/>
      <c r="E16" s="13">
        <v>70000</v>
      </c>
      <c r="F16" s="5"/>
      <c r="G16" s="13">
        <v>7000</v>
      </c>
      <c r="H16" s="5"/>
      <c r="I16" s="13">
        <v>5000</v>
      </c>
      <c r="J16" s="5"/>
      <c r="K16" s="14">
        <v>0.1011</v>
      </c>
      <c r="L16" s="13">
        <f aca="true" t="shared" si="0" ref="L16:L21">+E16*K16</f>
        <v>7077</v>
      </c>
      <c r="M16" s="5"/>
      <c r="N16" s="14">
        <v>0.0693</v>
      </c>
      <c r="O16" s="5"/>
      <c r="P16" s="13">
        <f aca="true" t="shared" si="1" ref="P16:P21">+E16*N16</f>
        <v>4851</v>
      </c>
      <c r="Q16" s="14">
        <v>0.088</v>
      </c>
      <c r="R16" s="13">
        <f aca="true" t="shared" si="2" ref="R16:R21">+G16*Q16</f>
        <v>616</v>
      </c>
      <c r="S16" s="13">
        <f aca="true" t="shared" si="3" ref="S16:S21">+P16+R16</f>
        <v>5467</v>
      </c>
      <c r="T16" s="5">
        <f aca="true" t="shared" si="4" ref="T16:T21">S16/E16*100</f>
        <v>7.8100000000000005</v>
      </c>
      <c r="U16" s="16">
        <f aca="true" t="shared" si="5" ref="U16:U21">(12*7.81%)+T16</f>
        <v>8.747200000000001</v>
      </c>
      <c r="V16" s="13">
        <f aca="true" t="shared" si="6" ref="V16:V21">+(E16*U16%)-L16</f>
        <v>-953.9599999999991</v>
      </c>
      <c r="W16" s="6" t="s">
        <v>27</v>
      </c>
    </row>
    <row r="17" spans="3:23" ht="15.75">
      <c r="C17" s="13">
        <v>1200000</v>
      </c>
      <c r="D17" s="5"/>
      <c r="E17" s="13">
        <v>100000</v>
      </c>
      <c r="F17" s="5"/>
      <c r="G17" s="13">
        <v>15000</v>
      </c>
      <c r="H17" s="5"/>
      <c r="I17" s="13">
        <v>7000</v>
      </c>
      <c r="J17" s="5"/>
      <c r="K17" s="14">
        <v>0.1112</v>
      </c>
      <c r="L17" s="13">
        <f t="shared" si="0"/>
        <v>11120</v>
      </c>
      <c r="M17" s="5"/>
      <c r="N17" s="14">
        <v>0.0693</v>
      </c>
      <c r="O17" s="5"/>
      <c r="P17" s="13">
        <f t="shared" si="1"/>
        <v>6930</v>
      </c>
      <c r="Q17" s="14">
        <v>0.088</v>
      </c>
      <c r="R17" s="13">
        <f t="shared" si="2"/>
        <v>1320</v>
      </c>
      <c r="S17" s="13">
        <f t="shared" si="3"/>
        <v>8250</v>
      </c>
      <c r="T17" s="5">
        <f t="shared" si="4"/>
        <v>8.25</v>
      </c>
      <c r="U17" s="16">
        <f t="shared" si="5"/>
        <v>9.1872</v>
      </c>
      <c r="V17" s="13">
        <f t="shared" si="6"/>
        <v>-1932.7999999999993</v>
      </c>
      <c r="W17" s="6" t="s">
        <v>27</v>
      </c>
    </row>
    <row r="18" spans="3:23" ht="15.75">
      <c r="C18" s="13">
        <v>1800000</v>
      </c>
      <c r="D18" s="5"/>
      <c r="E18" s="13">
        <v>150000</v>
      </c>
      <c r="F18" s="5"/>
      <c r="G18" s="13">
        <v>20000</v>
      </c>
      <c r="H18" s="5"/>
      <c r="I18" s="13">
        <v>10000</v>
      </c>
      <c r="J18" s="5"/>
      <c r="K18" s="14">
        <v>0.1331</v>
      </c>
      <c r="L18" s="13">
        <f t="shared" si="0"/>
        <v>19965</v>
      </c>
      <c r="M18" s="5"/>
      <c r="N18" s="14">
        <v>0.0693</v>
      </c>
      <c r="O18" s="5"/>
      <c r="P18" s="13">
        <f t="shared" si="1"/>
        <v>10395</v>
      </c>
      <c r="Q18" s="14">
        <v>0.088</v>
      </c>
      <c r="R18" s="13">
        <f t="shared" si="2"/>
        <v>1760</v>
      </c>
      <c r="S18" s="13">
        <f t="shared" si="3"/>
        <v>12155</v>
      </c>
      <c r="T18" s="16">
        <f t="shared" si="4"/>
        <v>8.103333333333333</v>
      </c>
      <c r="U18" s="16">
        <f t="shared" si="5"/>
        <v>9.040533333333334</v>
      </c>
      <c r="V18" s="13">
        <f t="shared" si="6"/>
        <v>-6404.199999999999</v>
      </c>
      <c r="W18" s="6" t="s">
        <v>27</v>
      </c>
    </row>
    <row r="19" spans="3:23" ht="15.75">
      <c r="C19" s="13">
        <v>2400000</v>
      </c>
      <c r="D19" s="5"/>
      <c r="E19" s="13">
        <v>200000</v>
      </c>
      <c r="F19" s="5"/>
      <c r="G19" s="13">
        <v>45000</v>
      </c>
      <c r="H19" s="5"/>
      <c r="I19" s="13">
        <v>10000</v>
      </c>
      <c r="J19" s="5"/>
      <c r="K19" s="14">
        <v>0.1383</v>
      </c>
      <c r="L19" s="13">
        <f t="shared" si="0"/>
        <v>27660</v>
      </c>
      <c r="M19" s="5"/>
      <c r="N19" s="14">
        <v>0.0693</v>
      </c>
      <c r="O19" s="5"/>
      <c r="P19" s="13">
        <f t="shared" si="1"/>
        <v>13860</v>
      </c>
      <c r="Q19" s="14">
        <v>0.088</v>
      </c>
      <c r="R19" s="13">
        <f t="shared" si="2"/>
        <v>3959.9999999999995</v>
      </c>
      <c r="S19" s="13">
        <f t="shared" si="3"/>
        <v>17820</v>
      </c>
      <c r="T19" s="5">
        <f t="shared" si="4"/>
        <v>8.91</v>
      </c>
      <c r="U19" s="16">
        <f t="shared" si="5"/>
        <v>9.8472</v>
      </c>
      <c r="V19" s="13">
        <f t="shared" si="6"/>
        <v>-7965.5999999999985</v>
      </c>
      <c r="W19" s="6" t="s">
        <v>27</v>
      </c>
    </row>
    <row r="20" spans="3:23" ht="15.75">
      <c r="C20" s="13">
        <v>3000000</v>
      </c>
      <c r="D20" s="5"/>
      <c r="E20" s="13">
        <v>250000</v>
      </c>
      <c r="F20" s="5"/>
      <c r="G20" s="13">
        <v>85000</v>
      </c>
      <c r="H20" s="5"/>
      <c r="I20" s="13">
        <v>10000</v>
      </c>
      <c r="J20" s="5"/>
      <c r="K20" s="14">
        <v>0.1583</v>
      </c>
      <c r="L20" s="13">
        <f t="shared" si="0"/>
        <v>39575</v>
      </c>
      <c r="M20" s="5"/>
      <c r="N20" s="14">
        <v>0.0693</v>
      </c>
      <c r="O20" s="5"/>
      <c r="P20" s="13">
        <f t="shared" si="1"/>
        <v>17325</v>
      </c>
      <c r="Q20" s="14">
        <v>0.088</v>
      </c>
      <c r="R20" s="13">
        <f t="shared" si="2"/>
        <v>7480</v>
      </c>
      <c r="S20" s="13">
        <f t="shared" si="3"/>
        <v>24805</v>
      </c>
      <c r="T20" s="16">
        <f t="shared" si="4"/>
        <v>9.922</v>
      </c>
      <c r="U20" s="16">
        <f t="shared" si="5"/>
        <v>10.859200000000001</v>
      </c>
      <c r="V20" s="13">
        <f t="shared" si="6"/>
        <v>-12426.999999999996</v>
      </c>
      <c r="W20" s="6" t="s">
        <v>27</v>
      </c>
    </row>
    <row r="21" spans="3:23" ht="15.75">
      <c r="C21" s="13">
        <v>3600000</v>
      </c>
      <c r="D21" s="5"/>
      <c r="E21" s="13">
        <v>300000</v>
      </c>
      <c r="F21" s="5"/>
      <c r="G21" s="13">
        <v>100000</v>
      </c>
      <c r="H21" s="5"/>
      <c r="I21" s="13">
        <v>10000</v>
      </c>
      <c r="J21" s="5"/>
      <c r="K21" s="14">
        <v>0.1637</v>
      </c>
      <c r="L21" s="13">
        <f t="shared" si="0"/>
        <v>49110.00000000001</v>
      </c>
      <c r="M21" s="5"/>
      <c r="N21" s="14">
        <v>0.0706</v>
      </c>
      <c r="O21" s="5"/>
      <c r="P21" s="13">
        <f t="shared" si="1"/>
        <v>21180</v>
      </c>
      <c r="Q21" s="14">
        <v>0.088</v>
      </c>
      <c r="R21" s="13">
        <f t="shared" si="2"/>
        <v>8800</v>
      </c>
      <c r="S21" s="13">
        <f t="shared" si="3"/>
        <v>29980</v>
      </c>
      <c r="T21" s="16">
        <f t="shared" si="4"/>
        <v>9.993333333333334</v>
      </c>
      <c r="U21" s="16">
        <f t="shared" si="5"/>
        <v>10.930533333333335</v>
      </c>
      <c r="V21" s="13">
        <f t="shared" si="6"/>
        <v>-16318.400000000001</v>
      </c>
      <c r="W21" s="6" t="s">
        <v>27</v>
      </c>
    </row>
    <row r="23" ht="18.75">
      <c r="C23" s="3" t="s">
        <v>28</v>
      </c>
    </row>
    <row r="24" ht="15.75">
      <c r="C24" s="2" t="s">
        <v>35</v>
      </c>
    </row>
    <row r="25" ht="15.75">
      <c r="C25" s="2" t="s">
        <v>36</v>
      </c>
    </row>
    <row r="27" ht="15.75">
      <c r="V27" s="17"/>
    </row>
    <row r="60" ht="15.75">
      <c r="P60">
        <v>1.90000090247E+44</v>
      </c>
    </row>
  </sheetData>
  <sheetProtection password="E187" sheet="1" formatCells="0" formatColumns="0" formatRows="0" insertColumns="0" insertRows="0" insertHyperlinks="0" deleteColumns="0" deleteRows="0" sort="0" autoFilter="0" pivotTables="0"/>
  <printOptions/>
  <pageMargins left="0.36000000000000004" right="0" top="0.98" bottom="0.98" header="0.5" footer="0.5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Paulicon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Aurelio Guimarães Pereira</dc:creator>
  <cp:keywords/>
  <dc:description/>
  <cp:lastModifiedBy>JB</cp:lastModifiedBy>
  <cp:lastPrinted>2015-01-13T16:41:13Z</cp:lastPrinted>
  <dcterms:created xsi:type="dcterms:W3CDTF">2015-01-08T16:06:17Z</dcterms:created>
  <dcterms:modified xsi:type="dcterms:W3CDTF">2015-01-13T20:17:35Z</dcterms:modified>
  <cp:category/>
  <cp:version/>
  <cp:contentType/>
  <cp:contentStatus/>
</cp:coreProperties>
</file>